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<sst xmlns="http://schemas.openxmlformats.org/spreadsheetml/2006/main" count="63" uniqueCount="57">
  <si>
    <t xml:space="preserve">Приходно-расходная смета ДТСН "Духанино Парк"
на 2025-2026 года.</t>
  </si>
  <si>
    <t xml:space="preserve">Подготовлена на основании:
Анализа хозяйственной деятельности ДТСН "Духанино Парк" за 2023-2024 года.
Конъюнктурного анализа цен на товары и услуги по итогам расходов за 2023-2024 года  и темпам инфляции.
Подлежит утверждению на Общем собрании членов ДТСН "Духанино Парк" согласно ФЗ-217
Обоснование расходной части по каждому пункту сметы приведено в финансово-экономическом обосновании (ФЭО), прилагаемом к проекту сметы.</t>
  </si>
  <si>
    <t xml:space="preserve">ДОХОДНАЯ ЧАСТЬ</t>
  </si>
  <si>
    <t xml:space="preserve">Вариант 1</t>
  </si>
  <si>
    <t xml:space="preserve">Вариант 2</t>
  </si>
  <si>
    <t xml:space="preserve">Доходы</t>
  </si>
  <si>
    <t xml:space="preserve">Сумма c уч / мес</t>
  </si>
  <si>
    <t xml:space="preserve">Сумма c сотки / мес</t>
  </si>
  <si>
    <t xml:space="preserve">Итого по соткам</t>
  </si>
  <si>
    <t xml:space="preserve">Итого по участкам</t>
  </si>
  <si>
    <t xml:space="preserve">Членские взносы</t>
  </si>
  <si>
    <t xml:space="preserve">Целевые взносы</t>
  </si>
  <si>
    <t xml:space="preserve">Итого доходная честь на год</t>
  </si>
  <si>
    <t xml:space="preserve">Участков всего</t>
  </si>
  <si>
    <t xml:space="preserve">Соток всего</t>
  </si>
  <si>
    <t xml:space="preserve">Период (мес)</t>
  </si>
  <si>
    <t xml:space="preserve">РАСХОДНАЯ ЧАСТЬ</t>
  </si>
  <si>
    <t xml:space="preserve">ВАРИАНТ 1</t>
  </si>
  <si>
    <t xml:space="preserve">ВАРИАНТ 2</t>
  </si>
  <si>
    <t xml:space="preserve">№</t>
  </si>
  <si>
    <t xml:space="preserve">Наименование статьи расхода</t>
  </si>
  <si>
    <t xml:space="preserve">Сумма годовая, руб.</t>
  </si>
  <si>
    <t xml:space="preserve">Сумма в месяц</t>
  </si>
  <si>
    <t xml:space="preserve">С участка в год</t>
  </si>
  <si>
    <t xml:space="preserve">С участка в мес</t>
  </si>
  <si>
    <t xml:space="preserve">С сотки в год</t>
  </si>
  <si>
    <t xml:space="preserve">С сотки в мес</t>
  </si>
  <si>
    <t xml:space="preserve">Электроэнергия общего пользования</t>
  </si>
  <si>
    <t xml:space="preserve">Вывоз ТБО Рузский РО</t>
  </si>
  <si>
    <t xml:space="preserve">Вывоз ТБО ЭкорегионСервис</t>
  </si>
  <si>
    <t xml:space="preserve">Мособлгаз</t>
  </si>
  <si>
    <t xml:space="preserve">Услуги связи, интернет</t>
  </si>
  <si>
    <t xml:space="preserve">Заработная плата, вкл. НДФЛ:</t>
  </si>
  <si>
    <t xml:space="preserve">Председатель</t>
  </si>
  <si>
    <t xml:space="preserve">Вахтер оклад</t>
  </si>
  <si>
    <t xml:space="preserve">Премиальный фонд</t>
  </si>
  <si>
    <t xml:space="preserve">Разнорабочий (7месяцев:апрель-октябрь)</t>
  </si>
  <si>
    <t xml:space="preserve">Взносы с заработной платы</t>
  </si>
  <si>
    <t xml:space="preserve">Земельный налог</t>
  </si>
  <si>
    <t xml:space="preserve">Бухгалтерские услуги</t>
  </si>
  <si>
    <t xml:space="preserve">Бухгалтерская программа</t>
  </si>
  <si>
    <t xml:space="preserve">Электронный документооборот</t>
  </si>
  <si>
    <t xml:space="preserve">Банковские услуги</t>
  </si>
  <si>
    <t xml:space="preserve">Домен, обслуживание сайта</t>
  </si>
  <si>
    <t xml:space="preserve">Канцелярские расходы</t>
  </si>
  <si>
    <t xml:space="preserve">Почтовые расходы</t>
  </si>
  <si>
    <t xml:space="preserve">Транспортные расходы</t>
  </si>
  <si>
    <t xml:space="preserve">Консультационные, юридические услуги, судебные пошлины</t>
  </si>
  <si>
    <t xml:space="preserve">Содержание и ремонт дорог, содержание и ремонт ливневки, благоустройство территории общего пользования(в т.ч. пруд, детская площадка):</t>
  </si>
  <si>
    <t xml:space="preserve">Обслуживание септика на КПП</t>
  </si>
  <si>
    <t xml:space="preserve">Обслуживание шлагбаума</t>
  </si>
  <si>
    <t xml:space="preserve">Содержание и обслуживание КПП</t>
  </si>
  <si>
    <t xml:space="preserve">Услуги электрика</t>
  </si>
  <si>
    <t xml:space="preserve">Уборка снега спецтехникой</t>
  </si>
  <si>
    <t xml:space="preserve">Хозяйственные расходы (приобретение инструмента, ремонт инструмента, расходные материалы для инструмента, в т.ч. бензин, приобретение материалов для мелкого ремонта, лампочек и пр.)</t>
  </si>
  <si>
    <t xml:space="preserve">Непредвиденные расходы</t>
  </si>
  <si>
    <t xml:space="preserve">ИТОГО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</si>
</sst>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d/m"/>
  </numFmts>
  <fonts count="11">
    <font>
      <sz val="10"/>
      <color rgb="FF000000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3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b val="true"/>
      <i val="true"/>
      <sz val="14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i val="true"/>
      <sz val="10"/>
      <color rgb="FF000000"/>
      <name val="Arial"/>
      <family val="0"/>
      <charset val="1"/>
    </font>
    <font>
      <b val="true"/>
      <i val="true"/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32">
    <border diagonalUp="false" diagonalDown="false">
      <left/>
      <right/>
      <top/>
      <bottom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 style="thick"/>
      <right style="thin"/>
      <top style="thick"/>
      <bottom style="thin"/>
      <diagonal/>
    </border>
    <border diagonalUp="false" diagonalDown="false">
      <left style="thin"/>
      <right style="thin"/>
      <top style="thick"/>
      <bottom style="thin"/>
      <diagonal/>
    </border>
    <border diagonalUp="false" diagonalDown="false">
      <left style="thick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 style="thick"/>
      <right/>
      <top style="thin"/>
      <bottom style="thin"/>
      <diagonal/>
    </border>
    <border diagonalUp="false" diagonalDown="false">
      <left style="thick"/>
      <right style="thick"/>
      <top style="thin"/>
      <bottom style="thin"/>
      <diagonal/>
    </border>
    <border diagonalUp="false" diagonalDown="false">
      <left style="thick"/>
      <right style="thin"/>
      <top style="thin"/>
      <bottom style="thick"/>
      <diagonal/>
    </border>
    <border diagonalUp="false" diagonalDown="false">
      <left style="thin"/>
      <right style="thin"/>
      <top style="thin"/>
      <bottom style="thick"/>
      <diagonal/>
    </border>
    <border diagonalUp="false" diagonalDown="false">
      <left style="thin"/>
      <right style="thick"/>
      <top style="thin"/>
      <bottom style="thick"/>
      <diagonal/>
    </border>
    <border diagonalUp="false" diagonalDown="false">
      <left style="thick"/>
      <right style="thin"/>
      <top style="thick"/>
      <bottom style="thick"/>
      <diagonal/>
    </border>
    <border diagonalUp="false" diagonalDown="false">
      <left style="thin"/>
      <right style="thin"/>
      <top style="thick"/>
      <bottom style="thick"/>
      <diagonal/>
    </border>
    <border diagonalUp="false" diagonalDown="false">
      <left style="thin"/>
      <right/>
      <top style="thick"/>
      <bottom style="thick"/>
      <diagonal/>
    </border>
    <border diagonalUp="false" diagonalDown="false">
      <left style="thin"/>
      <right style="thick"/>
      <top style="thick"/>
      <bottom style="thick"/>
      <diagonal/>
    </border>
    <border diagonalUp="false" diagonalDown="false">
      <left/>
      <right style="thin"/>
      <top style="thick"/>
      <bottom style="thick"/>
      <diagonal/>
    </border>
    <border diagonalUp="false" diagonalDown="false">
      <left style="thick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ck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ck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ck"/>
      <top style="thick"/>
      <bottom style="thin"/>
      <diagonal/>
    </border>
    <border diagonalUp="false" diagonalDown="false">
      <left style="thin"/>
      <right style="thick"/>
      <top style="thin"/>
      <bottom/>
      <diagonal/>
    </border>
    <border diagonalUp="false" diagonalDown="false">
      <left style="thin"/>
      <right/>
      <top style="thin"/>
      <bottom style="thick"/>
      <diagonal/>
    </border>
    <border diagonalUp="false" diagonalDown="false">
      <left/>
      <right style="thin"/>
      <top/>
      <bottom style="thick"/>
      <diagonal/>
    </border>
    <border diagonalUp="false" diagonalDown="false">
      <left style="thin"/>
      <right style="thick"/>
      <top/>
      <bottom style="thick"/>
      <diagonal/>
    </border>
    <border diagonalUp="false" diagonalDown="false">
      <left/>
      <right/>
      <top style="thick"/>
      <bottom style="thick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8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7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5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7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2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2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24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7" fillId="0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2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0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0" fillId="0" borderId="2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0" fillId="0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0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7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5"/>
  <sheetViews>
    <sheetView showFormulas="false" showGridLines="true" showRowColHeaders="true" showZeros="true" rightToLeft="false" tabSelected="true" showOutlineSymbols="true" defaultGridColor="true" view="normal" topLeftCell="A16" colorId="64" zoomScale="100" zoomScaleNormal="100" zoomScalePageLayoutView="100" workbookViewId="0">
      <selection pane="topLeft" activeCell="B33" activeCellId="0" sqref="B33"/>
    </sheetView>
  </sheetViews>
  <sheetFormatPr defaultColWidth="12.5703125" defaultRowHeight="12.75" zeroHeight="false" outlineLevelRow="0" outlineLevelCol="0"/>
  <cols>
    <col collapsed="false" customWidth="true" hidden="false" outlineLevel="0" max="1" min="1" style="0" width="5.57"/>
    <col collapsed="false" customWidth="true" hidden="false" outlineLevel="0" max="2" min="2" style="0" width="39.71"/>
    <col collapsed="false" customWidth="true" hidden="false" outlineLevel="0" max="3" min="3" style="0" width="13.86"/>
    <col collapsed="false" customWidth="true" hidden="false" outlineLevel="0" max="4" min="4" style="0" width="15.14"/>
    <col collapsed="false" customWidth="true" hidden="false" outlineLevel="0" max="5" min="5" style="0" width="14.86"/>
    <col collapsed="false" customWidth="true" hidden="false" outlineLevel="0" max="6" min="6" style="0" width="15.14"/>
    <col collapsed="false" customWidth="true" hidden="false" outlineLevel="0" max="7" min="7" style="0" width="18"/>
    <col collapsed="false" customWidth="true" hidden="false" outlineLevel="0" max="8" min="8" style="0" width="16.71"/>
  </cols>
  <sheetData>
    <row r="1" customFormat="false" ht="44.25" hidden="false" customHeight="true" outlineLevel="0" collapsed="false">
      <c r="B1" s="1" t="s">
        <v>0</v>
      </c>
      <c r="C1" s="1"/>
      <c r="D1" s="1"/>
      <c r="E1" s="1"/>
      <c r="F1" s="1"/>
    </row>
    <row r="3" customFormat="false" ht="15.75" hidden="false" customHeight="true" outlineLevel="0" collapsed="false">
      <c r="B3" s="2" t="s">
        <v>1</v>
      </c>
      <c r="C3" s="2"/>
      <c r="D3" s="2"/>
      <c r="E3" s="2"/>
      <c r="F3" s="2"/>
    </row>
    <row r="4" customFormat="false" ht="12.75" hidden="false" customHeight="false" outlineLevel="0" collapsed="false">
      <c r="B4" s="2"/>
      <c r="C4" s="2"/>
      <c r="D4" s="2"/>
      <c r="E4" s="2"/>
      <c r="F4" s="2"/>
    </row>
    <row r="5" customFormat="false" ht="12.75" hidden="false" customHeight="false" outlineLevel="0" collapsed="false">
      <c r="B5" s="2"/>
      <c r="C5" s="2"/>
      <c r="D5" s="2"/>
      <c r="E5" s="2"/>
      <c r="F5" s="2"/>
    </row>
    <row r="6" customFormat="false" ht="99" hidden="false" customHeight="true" outlineLevel="0" collapsed="false">
      <c r="B6" s="2"/>
      <c r="C6" s="2"/>
      <c r="D6" s="2"/>
      <c r="E6" s="2"/>
      <c r="F6" s="2"/>
    </row>
    <row r="8" customFormat="false" ht="18.75" hidden="false" customHeight="false" outlineLevel="0" collapsed="false">
      <c r="B8" s="3" t="s">
        <v>2</v>
      </c>
      <c r="C8" s="3"/>
      <c r="D8" s="3"/>
      <c r="E8" s="3"/>
      <c r="F8" s="3"/>
    </row>
    <row r="9" customFormat="false" ht="15" hidden="false" customHeight="false" outlineLevel="0" collapsed="false">
      <c r="B9" s="4"/>
      <c r="C9" s="5" t="s">
        <v>3</v>
      </c>
      <c r="D9" s="5" t="s">
        <v>4</v>
      </c>
      <c r="E9" s="5"/>
      <c r="F9" s="5"/>
    </row>
    <row r="10" customFormat="false" ht="34.5" hidden="false" customHeight="true" outlineLevel="0" collapsed="false">
      <c r="A10" s="6"/>
      <c r="B10" s="7" t="s">
        <v>5</v>
      </c>
      <c r="C10" s="8" t="s">
        <v>6</v>
      </c>
      <c r="D10" s="8" t="s">
        <v>7</v>
      </c>
      <c r="E10" s="8" t="s">
        <v>8</v>
      </c>
      <c r="F10" s="9" t="s">
        <v>9</v>
      </c>
    </row>
    <row r="11" customFormat="false" ht="15" hidden="false" customHeight="false" outlineLevel="0" collapsed="false">
      <c r="A11" s="6"/>
      <c r="B11" s="7" t="s">
        <v>10</v>
      </c>
      <c r="C11" s="10" t="n">
        <f aca="false">F55</f>
        <v>3271.72529761905</v>
      </c>
      <c r="D11" s="10" t="n">
        <f aca="false">H55</f>
        <v>337.724407223304</v>
      </c>
      <c r="E11" s="10" t="n">
        <f aca="false">C11*C15*C17</f>
        <v>6595798.2</v>
      </c>
      <c r="F11" s="11" t="n">
        <f aca="false">C16*D11*C17</f>
        <v>6595798.2</v>
      </c>
    </row>
    <row r="12" customFormat="false" ht="15" hidden="false" customHeight="false" outlineLevel="0" collapsed="false">
      <c r="A12" s="6"/>
      <c r="B12" s="7" t="s">
        <v>11</v>
      </c>
      <c r="C12" s="12"/>
      <c r="D12" s="12"/>
      <c r="E12" s="12"/>
      <c r="F12" s="13"/>
    </row>
    <row r="13" customFormat="false" ht="16.5" hidden="false" customHeight="false" outlineLevel="0" collapsed="false">
      <c r="B13" s="14" t="s">
        <v>12</v>
      </c>
      <c r="C13" s="15" t="n">
        <f aca="false">C55</f>
        <v>6595798.2</v>
      </c>
      <c r="D13" s="15"/>
      <c r="E13" s="15"/>
      <c r="F13" s="15"/>
    </row>
    <row r="14" customFormat="false" ht="15" hidden="false" customHeight="false" outlineLevel="0" collapsed="false">
      <c r="B14" s="16"/>
      <c r="C14" s="16"/>
      <c r="D14" s="16"/>
      <c r="E14" s="16"/>
      <c r="F14" s="16"/>
    </row>
    <row r="15" customFormat="false" ht="15" hidden="false" customHeight="false" outlineLevel="0" collapsed="false">
      <c r="B15" s="17" t="s">
        <v>13</v>
      </c>
      <c r="C15" s="18" t="n">
        <v>168</v>
      </c>
      <c r="D15" s="18"/>
      <c r="E15" s="18"/>
      <c r="F15" s="19"/>
    </row>
    <row r="16" customFormat="false" ht="15" hidden="false" customHeight="false" outlineLevel="0" collapsed="false">
      <c r="B16" s="17" t="s">
        <v>14</v>
      </c>
      <c r="C16" s="18" t="n">
        <v>1627.51</v>
      </c>
      <c r="D16" s="18"/>
      <c r="E16" s="18"/>
      <c r="F16" s="19"/>
    </row>
    <row r="17" customFormat="false" ht="15" hidden="false" customHeight="false" outlineLevel="0" collapsed="false">
      <c r="B17" s="20" t="s">
        <v>15</v>
      </c>
      <c r="C17" s="21" t="n">
        <v>12</v>
      </c>
      <c r="D17" s="22"/>
      <c r="E17" s="22"/>
      <c r="F17" s="23"/>
    </row>
    <row r="21" customFormat="false" ht="18.75" hidden="false" customHeight="false" outlineLevel="0" collapsed="false">
      <c r="A21" s="24" t="s">
        <v>16</v>
      </c>
      <c r="B21" s="24"/>
      <c r="C21" s="24"/>
      <c r="D21" s="24"/>
      <c r="E21" s="24"/>
      <c r="F21" s="24"/>
      <c r="G21" s="24"/>
      <c r="H21" s="24"/>
    </row>
    <row r="23" customFormat="false" ht="15" hidden="false" customHeight="false" outlineLevel="0" collapsed="false">
      <c r="E23" s="25" t="s">
        <v>17</v>
      </c>
      <c r="F23" s="25"/>
      <c r="G23" s="25" t="s">
        <v>18</v>
      </c>
      <c r="H23" s="25"/>
    </row>
    <row r="24" customFormat="false" ht="48" hidden="false" customHeight="true" outlineLevel="0" collapsed="false">
      <c r="A24" s="26" t="s">
        <v>19</v>
      </c>
      <c r="B24" s="27" t="s">
        <v>20</v>
      </c>
      <c r="C24" s="27" t="s">
        <v>21</v>
      </c>
      <c r="D24" s="28" t="s">
        <v>22</v>
      </c>
      <c r="E24" s="29" t="s">
        <v>23</v>
      </c>
      <c r="F24" s="30" t="s">
        <v>24</v>
      </c>
      <c r="G24" s="31" t="s">
        <v>25</v>
      </c>
      <c r="H24" s="32" t="s">
        <v>26</v>
      </c>
    </row>
    <row r="25" customFormat="false" ht="14.25" hidden="false" customHeight="false" outlineLevel="0" collapsed="false">
      <c r="A25" s="33" t="n">
        <v>1</v>
      </c>
      <c r="B25" s="34" t="s">
        <v>27</v>
      </c>
      <c r="C25" s="35" t="n">
        <v>175000</v>
      </c>
      <c r="D25" s="36" t="n">
        <f aca="false">C25/12</f>
        <v>14583.3333333333</v>
      </c>
      <c r="E25" s="37" t="n">
        <f aca="false">C25/C15</f>
        <v>1041.66666666667</v>
      </c>
      <c r="F25" s="38" t="n">
        <f aca="false">E25/12</f>
        <v>86.8055555555556</v>
      </c>
      <c r="G25" s="39" t="n">
        <f aca="false">C25/$C$16</f>
        <v>107.526221037044</v>
      </c>
      <c r="H25" s="38" t="n">
        <f aca="false">G25/12</f>
        <v>8.96051841975369</v>
      </c>
    </row>
    <row r="26" customFormat="false" ht="14.25" hidden="false" customHeight="false" outlineLevel="0" collapsed="false">
      <c r="A26" s="40" t="n">
        <v>2</v>
      </c>
      <c r="B26" s="41" t="s">
        <v>28</v>
      </c>
      <c r="C26" s="42" t="n">
        <v>95000</v>
      </c>
      <c r="D26" s="43" t="n">
        <f aca="false">C26/12</f>
        <v>7916.66666666667</v>
      </c>
      <c r="E26" s="44" t="n">
        <f aca="false">C26/C15</f>
        <v>565.476190476191</v>
      </c>
      <c r="F26" s="45" t="n">
        <f aca="false">E26/12</f>
        <v>47.1230158730159</v>
      </c>
      <c r="G26" s="39" t="n">
        <f aca="false">C26/$C$16</f>
        <v>58.3713771343955</v>
      </c>
      <c r="H26" s="38" t="n">
        <f aca="false">G26/12</f>
        <v>4.86428142786629</v>
      </c>
    </row>
    <row r="27" customFormat="false" ht="14.25" hidden="false" customHeight="false" outlineLevel="0" collapsed="false">
      <c r="A27" s="40" t="n">
        <v>3</v>
      </c>
      <c r="B27" s="41" t="s">
        <v>29</v>
      </c>
      <c r="C27" s="42" t="n">
        <v>795000</v>
      </c>
      <c r="D27" s="43" t="n">
        <f aca="false">C27/12</f>
        <v>66250</v>
      </c>
      <c r="E27" s="44" t="n">
        <f aca="false">C27/C15</f>
        <v>4732.14285714286</v>
      </c>
      <c r="F27" s="45" t="n">
        <f aca="false">E27/12</f>
        <v>394.345238095238</v>
      </c>
      <c r="G27" s="39" t="n">
        <f aca="false">C27/$C$16</f>
        <v>488.476261282573</v>
      </c>
      <c r="H27" s="38" t="n">
        <f aca="false">G27/12</f>
        <v>40.7063551068811</v>
      </c>
    </row>
    <row r="28" customFormat="false" ht="14.25" hidden="false" customHeight="false" outlineLevel="0" collapsed="false">
      <c r="A28" s="40" t="n">
        <v>4</v>
      </c>
      <c r="B28" s="41" t="s">
        <v>30</v>
      </c>
      <c r="C28" s="42" t="n">
        <v>160000</v>
      </c>
      <c r="D28" s="43" t="n">
        <f aca="false">C28/12</f>
        <v>13333.3333333333</v>
      </c>
      <c r="E28" s="44" t="n">
        <f aca="false">C28/C15</f>
        <v>952.380952380952</v>
      </c>
      <c r="F28" s="45" t="n">
        <f aca="false">E28/12</f>
        <v>79.3650793650794</v>
      </c>
      <c r="G28" s="39" t="n">
        <f aca="false">C28/$C$16</f>
        <v>98.3096878052977</v>
      </c>
      <c r="H28" s="38" t="n">
        <f aca="false">G28/12</f>
        <v>8.19247398377481</v>
      </c>
    </row>
    <row r="29" customFormat="false" ht="14.25" hidden="false" customHeight="false" outlineLevel="0" collapsed="false">
      <c r="A29" s="46" t="n">
        <v>5</v>
      </c>
      <c r="B29" s="47" t="s">
        <v>31</v>
      </c>
      <c r="C29" s="48" t="n">
        <v>14400</v>
      </c>
      <c r="D29" s="49" t="n">
        <f aca="false">C29/12</f>
        <v>1200</v>
      </c>
      <c r="E29" s="44" t="n">
        <f aca="false">C29/C15</f>
        <v>85.7142857142857</v>
      </c>
      <c r="F29" s="45" t="n">
        <f aca="false">E29/12</f>
        <v>7.14285714285714</v>
      </c>
      <c r="G29" s="39" t="n">
        <f aca="false">C29/$C$16</f>
        <v>8.84787190247679</v>
      </c>
      <c r="H29" s="38" t="n">
        <f aca="false">G29/12</f>
        <v>0.737322658539732</v>
      </c>
    </row>
    <row r="30" customFormat="false" ht="15.75" hidden="false" customHeight="true" outlineLevel="0" collapsed="false">
      <c r="A30" s="50" t="n">
        <v>6</v>
      </c>
      <c r="B30" s="51" t="s">
        <v>32</v>
      </c>
      <c r="C30" s="51"/>
      <c r="D30" s="51"/>
      <c r="E30" s="44"/>
      <c r="F30" s="45"/>
      <c r="G30" s="39"/>
      <c r="H30" s="38"/>
    </row>
    <row r="31" customFormat="false" ht="14.25" hidden="false" customHeight="false" outlineLevel="0" collapsed="false">
      <c r="A31" s="52" t="n">
        <v>45663</v>
      </c>
      <c r="B31" s="41" t="s">
        <v>33</v>
      </c>
      <c r="C31" s="42" t="n">
        <v>690000</v>
      </c>
      <c r="D31" s="45" t="n">
        <f aca="false">C31/12</f>
        <v>57500</v>
      </c>
      <c r="E31" s="44" t="n">
        <f aca="false">C31/C15</f>
        <v>4107.14285714286</v>
      </c>
      <c r="F31" s="45" t="n">
        <f aca="false">E31/12</f>
        <v>342.261904761905</v>
      </c>
      <c r="G31" s="39" t="n">
        <f aca="false">C31/$C$16</f>
        <v>423.960528660346</v>
      </c>
      <c r="H31" s="38" t="n">
        <f aca="false">G31/12</f>
        <v>35.3300440550289</v>
      </c>
    </row>
    <row r="32" customFormat="false" ht="14.25" hidden="false" customHeight="false" outlineLevel="0" collapsed="false">
      <c r="A32" s="52" t="n">
        <v>45694</v>
      </c>
      <c r="B32" s="41" t="s">
        <v>34</v>
      </c>
      <c r="C32" s="42" t="n">
        <v>1260000</v>
      </c>
      <c r="D32" s="45" t="n">
        <f aca="false">C32/12</f>
        <v>105000</v>
      </c>
      <c r="E32" s="44" t="n">
        <f aca="false">C32/C15</f>
        <v>7500</v>
      </c>
      <c r="F32" s="45" t="n">
        <f aca="false">E32/12</f>
        <v>625</v>
      </c>
      <c r="G32" s="39" t="n">
        <f aca="false">C32/$C$16</f>
        <v>774.188791466719</v>
      </c>
      <c r="H32" s="38" t="n">
        <f aca="false">G32/12</f>
        <v>64.5157326222266</v>
      </c>
    </row>
    <row r="33" customFormat="false" ht="14.25" hidden="false" customHeight="false" outlineLevel="0" collapsed="false">
      <c r="A33" s="53" t="n">
        <v>45722</v>
      </c>
      <c r="B33" s="47" t="s">
        <v>35</v>
      </c>
      <c r="C33" s="48" t="n">
        <v>135600</v>
      </c>
      <c r="D33" s="54" t="n">
        <f aca="false">C33/12</f>
        <v>11300</v>
      </c>
      <c r="E33" s="44" t="n">
        <f aca="false">C33/C15</f>
        <v>807.142857142857</v>
      </c>
      <c r="F33" s="45" t="n">
        <f aca="false">D33/C15</f>
        <v>67.2619047619048</v>
      </c>
      <c r="G33" s="39" t="n">
        <f aca="false">C33/$C$16</f>
        <v>83.3174604149898</v>
      </c>
      <c r="H33" s="38" t="n">
        <f aca="false">G33/12</f>
        <v>6.94312170124915</v>
      </c>
    </row>
    <row r="34" customFormat="false" ht="14.25" hidden="false" customHeight="false" outlineLevel="0" collapsed="false">
      <c r="A34" s="55" t="n">
        <v>45753</v>
      </c>
      <c r="B34" s="56" t="s">
        <v>36</v>
      </c>
      <c r="C34" s="57" t="n">
        <v>644000</v>
      </c>
      <c r="D34" s="58" t="n">
        <f aca="false">C34/12</f>
        <v>53666.6666666667</v>
      </c>
      <c r="E34" s="44" t="n">
        <f aca="false">C34/C15</f>
        <v>3833.33333333333</v>
      </c>
      <c r="F34" s="45" t="n">
        <f aca="false">E34/12</f>
        <v>319.444444444444</v>
      </c>
      <c r="G34" s="39" t="n">
        <f aca="false">C34/$C$16</f>
        <v>395.696493416323</v>
      </c>
      <c r="H34" s="38" t="n">
        <f aca="false">G34/12</f>
        <v>32.9747077846936</v>
      </c>
    </row>
    <row r="35" customFormat="false" ht="14.25" hidden="false" customHeight="false" outlineLevel="0" collapsed="false">
      <c r="A35" s="33" t="n">
        <v>7</v>
      </c>
      <c r="B35" s="34" t="s">
        <v>37</v>
      </c>
      <c r="C35" s="35" t="n">
        <v>824339.2</v>
      </c>
      <c r="D35" s="36" t="n">
        <f aca="false">C35/12</f>
        <v>68694.9333333333</v>
      </c>
      <c r="E35" s="44" t="n">
        <f aca="false">C35/C15</f>
        <v>4906.78095238095</v>
      </c>
      <c r="F35" s="45" t="n">
        <f aca="false">E35/12</f>
        <v>408.898412698413</v>
      </c>
      <c r="G35" s="39" t="n">
        <f aca="false">C35/$C$16</f>
        <v>506.50330873543</v>
      </c>
      <c r="H35" s="38" t="n">
        <f aca="false">G35/12</f>
        <v>42.2086090612859</v>
      </c>
    </row>
    <row r="36" customFormat="false" ht="14.25" hidden="false" customHeight="false" outlineLevel="0" collapsed="false">
      <c r="A36" s="40" t="n">
        <v>8</v>
      </c>
      <c r="B36" s="41" t="s">
        <v>38</v>
      </c>
      <c r="C36" s="42" t="n">
        <v>127759</v>
      </c>
      <c r="D36" s="43" t="n">
        <f aca="false">C36/12</f>
        <v>10646.5833333333</v>
      </c>
      <c r="E36" s="44" t="n">
        <f aca="false">C36/C15</f>
        <v>760.470238095238</v>
      </c>
      <c r="F36" s="45" t="n">
        <f aca="false">E36/12</f>
        <v>63.3725198412698</v>
      </c>
      <c r="G36" s="39" t="n">
        <f aca="false">C36/$C$16</f>
        <v>78.4996712769814</v>
      </c>
      <c r="H36" s="38" t="n">
        <f aca="false">G36/12</f>
        <v>6.54163927308178</v>
      </c>
    </row>
    <row r="37" customFormat="false" ht="14.25" hidden="false" customHeight="false" outlineLevel="0" collapsed="false">
      <c r="A37" s="40" t="n">
        <v>9</v>
      </c>
      <c r="B37" s="41" t="s">
        <v>39</v>
      </c>
      <c r="C37" s="42" t="n">
        <v>240000</v>
      </c>
      <c r="D37" s="43" t="n">
        <f aca="false">C37/12</f>
        <v>20000</v>
      </c>
      <c r="E37" s="44" t="n">
        <f aca="false">C37/C15</f>
        <v>1428.57142857143</v>
      </c>
      <c r="F37" s="45" t="n">
        <f aca="false">E37/12</f>
        <v>119.047619047619</v>
      </c>
      <c r="G37" s="39" t="n">
        <f aca="false">C37/$C$16</f>
        <v>147.464531707947</v>
      </c>
      <c r="H37" s="38" t="n">
        <f aca="false">G37/12</f>
        <v>12.2887109756622</v>
      </c>
    </row>
    <row r="38" customFormat="false" ht="14.25" hidden="false" customHeight="false" outlineLevel="0" collapsed="false">
      <c r="A38" s="40" t="n">
        <v>10</v>
      </c>
      <c r="B38" s="41" t="s">
        <v>40</v>
      </c>
      <c r="C38" s="42" t="n">
        <v>17000</v>
      </c>
      <c r="D38" s="43" t="n">
        <f aca="false">C38/12</f>
        <v>1416.66666666667</v>
      </c>
      <c r="E38" s="44" t="n">
        <f aca="false">C38/C15</f>
        <v>101.190476190476</v>
      </c>
      <c r="F38" s="45" t="n">
        <f aca="false">E38/12</f>
        <v>8.43253968253968</v>
      </c>
      <c r="G38" s="39" t="n">
        <f aca="false">C38/$C$16</f>
        <v>10.4454043293129</v>
      </c>
      <c r="H38" s="38" t="n">
        <f aca="false">G38/12</f>
        <v>0.870450360776073</v>
      </c>
    </row>
    <row r="39" customFormat="false" ht="14.25" hidden="false" customHeight="false" outlineLevel="0" collapsed="false">
      <c r="A39" s="40" t="n">
        <v>11</v>
      </c>
      <c r="B39" s="41" t="s">
        <v>41</v>
      </c>
      <c r="C39" s="42" t="n">
        <v>5700</v>
      </c>
      <c r="D39" s="43" t="n">
        <f aca="false">C39/12</f>
        <v>475</v>
      </c>
      <c r="E39" s="44" t="n">
        <f aca="false">C39/C15</f>
        <v>33.9285714285714</v>
      </c>
      <c r="F39" s="45" t="n">
        <f aca="false">E39/12</f>
        <v>2.82738095238095</v>
      </c>
      <c r="G39" s="39" t="n">
        <f aca="false">C39/$C$16</f>
        <v>3.50228262806373</v>
      </c>
      <c r="H39" s="38" t="n">
        <f aca="false">G39/12</f>
        <v>0.291856885671977</v>
      </c>
    </row>
    <row r="40" customFormat="false" ht="14.25" hidden="false" customHeight="false" outlineLevel="0" collapsed="false">
      <c r="A40" s="40" t="n">
        <v>12</v>
      </c>
      <c r="B40" s="41" t="s">
        <v>42</v>
      </c>
      <c r="C40" s="42" t="n">
        <v>30000</v>
      </c>
      <c r="D40" s="43" t="n">
        <f aca="false">C40/12</f>
        <v>2500</v>
      </c>
      <c r="E40" s="44" t="n">
        <f aca="false">C40/C15</f>
        <v>178.571428571429</v>
      </c>
      <c r="F40" s="45" t="n">
        <f aca="false">E40/12</f>
        <v>14.8809523809524</v>
      </c>
      <c r="G40" s="39" t="n">
        <f aca="false">C40/$C$16</f>
        <v>18.4330664634933</v>
      </c>
      <c r="H40" s="38" t="n">
        <f aca="false">G40/12</f>
        <v>1.53608887195778</v>
      </c>
    </row>
    <row r="41" customFormat="false" ht="14.25" hidden="false" customHeight="false" outlineLevel="0" collapsed="false">
      <c r="A41" s="40" t="n">
        <v>13</v>
      </c>
      <c r="B41" s="41" t="s">
        <v>43</v>
      </c>
      <c r="C41" s="42" t="n">
        <v>42000</v>
      </c>
      <c r="D41" s="43" t="n">
        <f aca="false">C41/12</f>
        <v>3500</v>
      </c>
      <c r="E41" s="44" t="n">
        <f aca="false">C41/C15</f>
        <v>250</v>
      </c>
      <c r="F41" s="45" t="n">
        <f aca="false">E41/12</f>
        <v>20.8333333333333</v>
      </c>
      <c r="G41" s="39" t="n">
        <f aca="false">C41/$C$16</f>
        <v>25.8062930488906</v>
      </c>
      <c r="H41" s="38" t="n">
        <f aca="false">G41/12</f>
        <v>2.15052442074089</v>
      </c>
    </row>
    <row r="42" customFormat="false" ht="14.25" hidden="false" customHeight="false" outlineLevel="0" collapsed="false">
      <c r="A42" s="40" t="n">
        <v>14</v>
      </c>
      <c r="B42" s="41" t="s">
        <v>44</v>
      </c>
      <c r="C42" s="42" t="n">
        <v>10000</v>
      </c>
      <c r="D42" s="43" t="n">
        <f aca="false">C42/12</f>
        <v>833.333333333333</v>
      </c>
      <c r="E42" s="44" t="n">
        <f aca="false">C42/C15</f>
        <v>59.5238095238095</v>
      </c>
      <c r="F42" s="45" t="n">
        <f aca="false">E42/12</f>
        <v>4.96031746031746</v>
      </c>
      <c r="G42" s="39" t="n">
        <f aca="false">C42/$C$16</f>
        <v>6.1443554878311</v>
      </c>
      <c r="H42" s="38" t="n">
        <f aca="false">G42/12</f>
        <v>0.512029623985925</v>
      </c>
    </row>
    <row r="43" customFormat="false" ht="14.25" hidden="false" customHeight="false" outlineLevel="0" collapsed="false">
      <c r="A43" s="40" t="n">
        <v>15</v>
      </c>
      <c r="B43" s="41" t="s">
        <v>45</v>
      </c>
      <c r="C43" s="42" t="n">
        <v>10000</v>
      </c>
      <c r="D43" s="43" t="n">
        <f aca="false">C43/12</f>
        <v>833.333333333333</v>
      </c>
      <c r="E43" s="44" t="n">
        <f aca="false">C43/C15</f>
        <v>59.5238095238095</v>
      </c>
      <c r="F43" s="45" t="n">
        <f aca="false">E43/12</f>
        <v>4.96031746031746</v>
      </c>
      <c r="G43" s="39" t="n">
        <f aca="false">C43/$C$16</f>
        <v>6.1443554878311</v>
      </c>
      <c r="H43" s="38" t="n">
        <f aca="false">G43/12</f>
        <v>0.512029623985925</v>
      </c>
    </row>
    <row r="44" customFormat="false" ht="14.25" hidden="false" customHeight="false" outlineLevel="0" collapsed="false">
      <c r="A44" s="40" t="n">
        <v>16</v>
      </c>
      <c r="B44" s="41" t="s">
        <v>46</v>
      </c>
      <c r="C44" s="42" t="n">
        <v>10000</v>
      </c>
      <c r="D44" s="43" t="n">
        <f aca="false">C44/12</f>
        <v>833.333333333333</v>
      </c>
      <c r="E44" s="44" t="n">
        <f aca="false">C44/C15</f>
        <v>59.5238095238095</v>
      </c>
      <c r="F44" s="45" t="n">
        <f aca="false">E44/12</f>
        <v>4.96031746031746</v>
      </c>
      <c r="G44" s="39" t="n">
        <f aca="false">C44/$C$16</f>
        <v>6.1443554878311</v>
      </c>
      <c r="H44" s="38" t="n">
        <f aca="false">G44/12</f>
        <v>0.512029623985925</v>
      </c>
    </row>
    <row r="45" customFormat="false" ht="27" hidden="false" customHeight="true" outlineLevel="0" collapsed="false">
      <c r="A45" s="40" t="n">
        <v>17</v>
      </c>
      <c r="B45" s="41" t="s">
        <v>47</v>
      </c>
      <c r="C45" s="42" t="n">
        <v>150000</v>
      </c>
      <c r="D45" s="43" t="n">
        <f aca="false">C45/12</f>
        <v>12500</v>
      </c>
      <c r="E45" s="44" t="n">
        <f aca="false">C45/C15</f>
        <v>892.857142857143</v>
      </c>
      <c r="F45" s="45" t="n">
        <f aca="false">E45/12</f>
        <v>74.4047619047619</v>
      </c>
      <c r="G45" s="39" t="n">
        <f aca="false">C45/$C$16</f>
        <v>92.1653323174666</v>
      </c>
      <c r="H45" s="38" t="n">
        <f aca="false">G45/12</f>
        <v>7.68044435978888</v>
      </c>
    </row>
    <row r="46" customFormat="false" ht="63" hidden="false" customHeight="true" outlineLevel="0" collapsed="false">
      <c r="A46" s="40" t="n">
        <v>18</v>
      </c>
      <c r="B46" s="41" t="s">
        <v>48</v>
      </c>
      <c r="C46" s="42" t="n">
        <v>400000</v>
      </c>
      <c r="D46" s="43" t="n">
        <f aca="false">C46/12</f>
        <v>33333.3333333333</v>
      </c>
      <c r="E46" s="44" t="n">
        <f aca="false">C46/C15</f>
        <v>2380.95238095238</v>
      </c>
      <c r="F46" s="45" t="n">
        <f aca="false">E46/12</f>
        <v>198.412698412698</v>
      </c>
      <c r="G46" s="39" t="n">
        <f aca="false">C46/$C$16</f>
        <v>245.774219513244</v>
      </c>
      <c r="H46" s="38" t="n">
        <f aca="false">G46/12</f>
        <v>20.481184959437</v>
      </c>
    </row>
    <row r="47" customFormat="false" ht="14.25" hidden="false" customHeight="false" outlineLevel="0" collapsed="false">
      <c r="A47" s="40" t="n">
        <v>19</v>
      </c>
      <c r="B47" s="41" t="s">
        <v>49</v>
      </c>
      <c r="C47" s="42" t="n">
        <v>10000</v>
      </c>
      <c r="D47" s="43" t="n">
        <f aca="false">C47/12</f>
        <v>833.333333333333</v>
      </c>
      <c r="E47" s="44" t="n">
        <f aca="false">C47/C15</f>
        <v>59.5238095238095</v>
      </c>
      <c r="F47" s="45" t="n">
        <f aca="false">E47/12</f>
        <v>4.96031746031746</v>
      </c>
      <c r="G47" s="39" t="n">
        <f aca="false">C47/$C$16</f>
        <v>6.1443554878311</v>
      </c>
      <c r="H47" s="38" t="n">
        <f aca="false">G47/12</f>
        <v>0.512029623985925</v>
      </c>
    </row>
    <row r="48" customFormat="false" ht="14.25" hidden="false" customHeight="false" outlineLevel="0" collapsed="false">
      <c r="A48" s="40" t="n">
        <v>20</v>
      </c>
      <c r="B48" s="41" t="s">
        <v>50</v>
      </c>
      <c r="C48" s="42" t="n">
        <v>20000</v>
      </c>
      <c r="D48" s="43" t="n">
        <f aca="false">C48/12</f>
        <v>1666.66666666667</v>
      </c>
      <c r="E48" s="44" t="n">
        <f aca="false">C48/C15</f>
        <v>119.047619047619</v>
      </c>
      <c r="F48" s="45" t="n">
        <f aca="false">E48/12</f>
        <v>9.92063492063492</v>
      </c>
      <c r="G48" s="39" t="n">
        <f aca="false">C48/$C$16</f>
        <v>12.2887109756622</v>
      </c>
      <c r="H48" s="38" t="n">
        <f aca="false">G48/12</f>
        <v>1.02405924797185</v>
      </c>
    </row>
    <row r="49" customFormat="false" ht="14.25" hidden="false" customHeight="false" outlineLevel="0" collapsed="false">
      <c r="A49" s="40" t="n">
        <v>21</v>
      </c>
      <c r="B49" s="41" t="s">
        <v>51</v>
      </c>
      <c r="C49" s="42" t="n">
        <v>30000</v>
      </c>
      <c r="D49" s="43" t="n">
        <f aca="false">C49/12</f>
        <v>2500</v>
      </c>
      <c r="E49" s="44" t="n">
        <f aca="false">C49/C15</f>
        <v>178.571428571429</v>
      </c>
      <c r="F49" s="45" t="n">
        <f aca="false">E49/12</f>
        <v>14.8809523809524</v>
      </c>
      <c r="G49" s="39" t="n">
        <f aca="false">C49/$C$16</f>
        <v>18.4330664634933</v>
      </c>
      <c r="H49" s="38" t="n">
        <f aca="false">G49/12</f>
        <v>1.53608887195778</v>
      </c>
    </row>
    <row r="50" customFormat="false" ht="14.25" hidden="false" customHeight="false" outlineLevel="0" collapsed="false">
      <c r="A50" s="40" t="n">
        <v>22</v>
      </c>
      <c r="B50" s="41" t="s">
        <v>52</v>
      </c>
      <c r="C50" s="42" t="n">
        <v>60000</v>
      </c>
      <c r="D50" s="43" t="n">
        <f aca="false">C50/12</f>
        <v>5000</v>
      </c>
      <c r="E50" s="44" t="n">
        <f aca="false">C50/C15</f>
        <v>357.142857142857</v>
      </c>
      <c r="F50" s="45" t="n">
        <f aca="false">E50/12</f>
        <v>29.7619047619048</v>
      </c>
      <c r="G50" s="39" t="n">
        <f aca="false">C50/$C$16</f>
        <v>36.8661329269866</v>
      </c>
      <c r="H50" s="38" t="n">
        <f aca="false">G50/12</f>
        <v>3.07217774391555</v>
      </c>
    </row>
    <row r="51" customFormat="false" ht="14.25" hidden="false" customHeight="false" outlineLevel="0" collapsed="false">
      <c r="A51" s="40" t="n">
        <v>23</v>
      </c>
      <c r="B51" s="41" t="s">
        <v>53</v>
      </c>
      <c r="C51" s="42" t="n">
        <v>160000</v>
      </c>
      <c r="D51" s="43" t="n">
        <f aca="false">C51/12</f>
        <v>13333.3333333333</v>
      </c>
      <c r="E51" s="44" t="n">
        <f aca="false">C51/C15</f>
        <v>952.380952380952</v>
      </c>
      <c r="F51" s="45" t="n">
        <f aca="false">E51/12</f>
        <v>79.3650793650794</v>
      </c>
      <c r="G51" s="39" t="n">
        <f aca="false">C51/$C$16</f>
        <v>98.3096878052977</v>
      </c>
      <c r="H51" s="38" t="n">
        <f aca="false">G51/12</f>
        <v>8.19247398377481</v>
      </c>
    </row>
    <row r="52" customFormat="false" ht="69" hidden="false" customHeight="true" outlineLevel="0" collapsed="false">
      <c r="A52" s="40" t="n">
        <v>24</v>
      </c>
      <c r="B52" s="41" t="s">
        <v>54</v>
      </c>
      <c r="C52" s="42" t="n">
        <v>300000</v>
      </c>
      <c r="D52" s="43" t="n">
        <f aca="false">C52/12</f>
        <v>25000</v>
      </c>
      <c r="E52" s="44" t="n">
        <f aca="false">C52/C15</f>
        <v>1785.71428571429</v>
      </c>
      <c r="F52" s="45" t="n">
        <f aca="false">E52/12</f>
        <v>148.809523809524</v>
      </c>
      <c r="G52" s="39" t="n">
        <f aca="false">C52/$C$16</f>
        <v>184.330664634933</v>
      </c>
      <c r="H52" s="38" t="n">
        <f aca="false">G52/12</f>
        <v>15.3608887195778</v>
      </c>
    </row>
    <row r="53" customFormat="false" ht="14.25" hidden="false" customHeight="false" outlineLevel="0" collapsed="false">
      <c r="A53" s="59" t="n">
        <v>25</v>
      </c>
      <c r="B53" s="56" t="s">
        <v>55</v>
      </c>
      <c r="C53" s="57" t="n">
        <v>180000</v>
      </c>
      <c r="D53" s="60" t="n">
        <f aca="false">C53/12</f>
        <v>15000</v>
      </c>
      <c r="E53" s="61" t="n">
        <f aca="false">C53/C15</f>
        <v>1071.42857142857</v>
      </c>
      <c r="F53" s="58" t="n">
        <f aca="false">E53/12</f>
        <v>89.2857142857143</v>
      </c>
      <c r="G53" s="62" t="n">
        <f aca="false">C53/$C$16</f>
        <v>110.59839878096</v>
      </c>
      <c r="H53" s="63" t="n">
        <f aca="false">G53/12</f>
        <v>9.21653323174666</v>
      </c>
    </row>
    <row r="54" customFormat="false" ht="39" hidden="false" customHeight="true" outlineLevel="0" collapsed="false">
      <c r="C54" s="64" t="s">
        <v>21</v>
      </c>
      <c r="D54" s="65" t="s">
        <v>22</v>
      </c>
      <c r="E54" s="29" t="s">
        <v>23</v>
      </c>
      <c r="F54" s="30" t="s">
        <v>24</v>
      </c>
      <c r="G54" s="66" t="s">
        <v>25</v>
      </c>
      <c r="H54" s="30" t="s">
        <v>26</v>
      </c>
    </row>
    <row r="55" customFormat="false" ht="21" hidden="false" customHeight="true" outlineLevel="0" collapsed="false">
      <c r="B55" s="67" t="s">
        <v>56</v>
      </c>
      <c r="C55" s="68" t="n">
        <f aca="false">SUM(C25:C53)</f>
        <v>6595798.2</v>
      </c>
      <c r="D55" s="68" t="n">
        <f aca="false">SUM(D25:D53)</f>
        <v>549649.85</v>
      </c>
      <c r="E55" s="68" t="n">
        <f aca="false">SUM(E25:E53)</f>
        <v>39260.7035714286</v>
      </c>
      <c r="F55" s="68" t="n">
        <f aca="false">SUM(F25:F53)</f>
        <v>3271.72529761905</v>
      </c>
      <c r="G55" s="68" t="n">
        <f aca="false">SUM(G25:G53)</f>
        <v>4052.69288667965</v>
      </c>
      <c r="H55" s="69" t="n">
        <f aca="false">SUM(H25:H53)</f>
        <v>337.724407223304</v>
      </c>
    </row>
  </sheetData>
  <mergeCells count="9">
    <mergeCell ref="B1:F1"/>
    <mergeCell ref="B3:F6"/>
    <mergeCell ref="B8:F8"/>
    <mergeCell ref="C13:F13"/>
    <mergeCell ref="B14:F14"/>
    <mergeCell ref="A21:H21"/>
    <mergeCell ref="E23:F23"/>
    <mergeCell ref="G23:H23"/>
    <mergeCell ref="B30:D30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2025-07-02T15:04:38Z</dcterms:created>
  <dc:creator>Pogrebok</dc:creator>
  <dc:description/>
  <dc:language>ru-RU</dc:language>
  <cp:lastModifiedBy/>
  <dcterms:modified xsi:type="dcterms:W3CDTF">2025-07-11T17:35:12Z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